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8280" activeTab="1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25725"/>
</workbook>
</file>

<file path=xl/calcChain.xml><?xml version="1.0" encoding="utf-8"?>
<calcChain xmlns="http://schemas.openxmlformats.org/spreadsheetml/2006/main">
  <c r="C31" i="2"/>
  <c r="D31"/>
  <c r="E31"/>
  <c r="F31"/>
  <c r="G31"/>
  <c r="H31"/>
  <c r="B31"/>
  <c r="C28"/>
  <c r="D28"/>
  <c r="E28"/>
  <c r="F28"/>
  <c r="G28"/>
  <c r="H28"/>
  <c r="B28"/>
  <c r="H23"/>
  <c r="H24"/>
  <c r="H25"/>
  <c r="H26"/>
  <c r="H27"/>
  <c r="H22"/>
  <c r="C18"/>
  <c r="D18"/>
  <c r="E18"/>
  <c r="F18"/>
  <c r="G18"/>
  <c r="H18"/>
  <c r="B18"/>
  <c r="H14"/>
  <c r="H15"/>
  <c r="H16"/>
  <c r="H17"/>
  <c r="H13"/>
  <c r="C9"/>
  <c r="D9"/>
  <c r="E9"/>
  <c r="F9"/>
  <c r="G9"/>
  <c r="H9"/>
  <c r="B9"/>
  <c r="H4"/>
  <c r="H5"/>
  <c r="H6"/>
  <c r="H7"/>
  <c r="H8"/>
  <c r="H3"/>
  <c r="F4" i="4"/>
  <c r="F5"/>
  <c r="F6"/>
  <c r="F7"/>
  <c r="F8"/>
  <c r="F9"/>
  <c r="F10"/>
  <c r="F11"/>
  <c r="F12"/>
  <c r="F13"/>
  <c r="F14"/>
  <c r="F15"/>
  <c r="F16"/>
  <c r="F17"/>
  <c r="F3"/>
  <c r="G4" i="5"/>
  <c r="G5"/>
  <c r="G6"/>
  <c r="G7"/>
  <c r="G8"/>
  <c r="G9"/>
  <c r="G3"/>
  <c r="H5" i="1"/>
  <c r="H6"/>
  <c r="H7"/>
  <c r="H8"/>
  <c r="H9"/>
  <c r="H10"/>
  <c r="H11"/>
  <c r="H12"/>
  <c r="H13"/>
  <c r="H14"/>
  <c r="H15"/>
  <c r="H16"/>
  <c r="H17"/>
  <c r="H18"/>
  <c r="H19"/>
  <c r="H20"/>
  <c r="H21"/>
  <c r="H22"/>
  <c r="H4"/>
  <c r="G5"/>
  <c r="G6"/>
  <c r="G7"/>
  <c r="G8"/>
  <c r="G9"/>
  <c r="G10"/>
  <c r="G11"/>
  <c r="G12"/>
  <c r="G13"/>
  <c r="G14"/>
  <c r="G15"/>
  <c r="G16"/>
  <c r="G17"/>
  <c r="G18"/>
  <c r="G19"/>
  <c r="G20"/>
  <c r="G21"/>
  <c r="G22"/>
  <c r="G4"/>
  <c r="F5"/>
  <c r="F6"/>
  <c r="F7"/>
  <c r="F8"/>
  <c r="F9"/>
  <c r="F10"/>
  <c r="F11"/>
  <c r="F12"/>
  <c r="F13"/>
  <c r="F14"/>
  <c r="F15"/>
  <c r="F16"/>
  <c r="F17"/>
  <c r="F18"/>
  <c r="F19"/>
  <c r="F20"/>
  <c r="F21"/>
  <c r="F22"/>
  <c r="F4"/>
  <c r="D5"/>
  <c r="D6"/>
  <c r="D7"/>
  <c r="D8"/>
  <c r="D9"/>
  <c r="D10"/>
  <c r="D11"/>
  <c r="D12"/>
  <c r="D13"/>
  <c r="D14"/>
  <c r="D15"/>
  <c r="D16"/>
  <c r="D17"/>
  <c r="D18"/>
  <c r="D19"/>
  <c r="D20"/>
  <c r="D21"/>
  <c r="D22"/>
  <c r="D4"/>
  <c r="G4" i="3"/>
  <c r="G5"/>
  <c r="G6"/>
  <c r="G7"/>
  <c r="G8"/>
  <c r="G9"/>
  <c r="G10"/>
  <c r="G11"/>
  <c r="G12"/>
  <c r="G13"/>
  <c r="G14"/>
  <c r="G15"/>
  <c r="G3"/>
  <c r="F4"/>
  <c r="F5"/>
  <c r="F6"/>
  <c r="F7"/>
  <c r="F8"/>
  <c r="F9"/>
  <c r="F10"/>
  <c r="F11"/>
  <c r="F12"/>
  <c r="F13"/>
  <c r="F14"/>
  <c r="F15"/>
  <c r="F3"/>
  <c r="C3"/>
  <c r="C4"/>
  <c r="C5"/>
  <c r="C6"/>
  <c r="C7"/>
  <c r="C8"/>
  <c r="C9"/>
  <c r="C10"/>
  <c r="C11"/>
  <c r="C12"/>
  <c r="C13"/>
  <c r="C14"/>
  <c r="C15"/>
</calcChain>
</file>

<file path=xl/sharedStrings.xml><?xml version="1.0" encoding="utf-8"?>
<sst xmlns="http://schemas.openxmlformats.org/spreadsheetml/2006/main" count="134" uniqueCount="119">
  <si>
    <t>PEPITO ACE HOME CENTER</t>
  </si>
  <si>
    <t xml:space="preserve">CANTIDAD </t>
  </si>
  <si>
    <t>CANTIDAD</t>
  </si>
  <si>
    <t>CATIDAD</t>
  </si>
  <si>
    <t>PRECIO</t>
  </si>
  <si>
    <t>DESCUENTO</t>
  </si>
  <si>
    <t>MONTO</t>
  </si>
  <si>
    <t>inicial</t>
  </si>
  <si>
    <t>final</t>
  </si>
  <si>
    <t>vedida</t>
  </si>
  <si>
    <t>de listo</t>
  </si>
  <si>
    <t>de venta</t>
  </si>
  <si>
    <t xml:space="preserve">MULTIPLES </t>
  </si>
  <si>
    <t>ARTICULOS</t>
  </si>
  <si>
    <t>CPU Petium IV 1.8Ghz</t>
  </si>
  <si>
    <t>CPU Petium IV 1.4 Ghz</t>
  </si>
  <si>
    <t>CPU Petium III 900 Mhz</t>
  </si>
  <si>
    <t>Memorias 64 kb</t>
  </si>
  <si>
    <t>Memorias 32 kb</t>
  </si>
  <si>
    <t>Disco duro 40 Gb</t>
  </si>
  <si>
    <t>Disco duro 30 kb</t>
  </si>
  <si>
    <t>Monitor 17 pulgadas</t>
  </si>
  <si>
    <t xml:space="preserve">Monitor 15 ulgadas </t>
  </si>
  <si>
    <t>Tarjeta de vidio</t>
  </si>
  <si>
    <t>Tedado</t>
  </si>
  <si>
    <t>Case ATX</t>
  </si>
  <si>
    <t>Mouse</t>
  </si>
  <si>
    <t>Parlantes</t>
  </si>
  <si>
    <t>Lectura CD-ROM 52X</t>
  </si>
  <si>
    <t>Lectura DVD 24X</t>
  </si>
  <si>
    <t>Grabadora CD-RW 12*24*32</t>
  </si>
  <si>
    <t>Impresora Epson Stylus color 740</t>
  </si>
  <si>
    <t>Impresora Epson stylus color 640</t>
  </si>
  <si>
    <t>MINIOMARK DOÑA TATI</t>
  </si>
  <si>
    <t>FROTAS</t>
  </si>
  <si>
    <t>VENTA 1</t>
  </si>
  <si>
    <t>VENTA 2</t>
  </si>
  <si>
    <t>VENTA 3</t>
  </si>
  <si>
    <t>VENTA 4</t>
  </si>
  <si>
    <t>VENTA 5</t>
  </si>
  <si>
    <t>VENTA 6</t>
  </si>
  <si>
    <t>TOTAL</t>
  </si>
  <si>
    <t>Piña</t>
  </si>
  <si>
    <t>Naranjas</t>
  </si>
  <si>
    <t xml:space="preserve">Peras </t>
  </si>
  <si>
    <t>Melon</t>
  </si>
  <si>
    <t>Mangos</t>
  </si>
  <si>
    <t>Uvas</t>
  </si>
  <si>
    <t>sub total1</t>
  </si>
  <si>
    <t xml:space="preserve">LACTIOS </t>
  </si>
  <si>
    <t>VENTA1</t>
  </si>
  <si>
    <t>VENTA6</t>
  </si>
  <si>
    <t>Mantequilla</t>
  </si>
  <si>
    <t>Quesos</t>
  </si>
  <si>
    <t>Quesillos</t>
  </si>
  <si>
    <t>Msrgarinas</t>
  </si>
  <si>
    <t>Crema de leche</t>
  </si>
  <si>
    <t>Sub total2</t>
  </si>
  <si>
    <t xml:space="preserve">EMBUTIDOS </t>
  </si>
  <si>
    <t>VENTA3</t>
  </si>
  <si>
    <t xml:space="preserve">Jamon del pais </t>
  </si>
  <si>
    <t>Mortadela</t>
  </si>
  <si>
    <t>Chorizo</t>
  </si>
  <si>
    <t>Jamon inges</t>
  </si>
  <si>
    <t>Hot dog</t>
  </si>
  <si>
    <t>Salchicha</t>
  </si>
  <si>
    <t>Sub total 3</t>
  </si>
  <si>
    <t>total</t>
  </si>
  <si>
    <t>MULTI VENTAS S.A</t>
  </si>
  <si>
    <t xml:space="preserve">Cliente </t>
  </si>
  <si>
    <t>Monto</t>
  </si>
  <si>
    <t>Interes 4%</t>
  </si>
  <si>
    <t>Fecha Prest</t>
  </si>
  <si>
    <t>Plazo(dias)</t>
  </si>
  <si>
    <t>Fecha</t>
  </si>
  <si>
    <t xml:space="preserve">Carlos flores </t>
  </si>
  <si>
    <t>Maria Castillo</t>
  </si>
  <si>
    <t>Jose Fernandez</t>
  </si>
  <si>
    <t>Luis Aguilar</t>
  </si>
  <si>
    <t>Isabel Villelta</t>
  </si>
  <si>
    <t>Luisa miltid</t>
  </si>
  <si>
    <t>Isabel Solis</t>
  </si>
  <si>
    <t>Maria tellez</t>
  </si>
  <si>
    <t>Juana Matos</t>
  </si>
  <si>
    <t>Miguel Lopez</t>
  </si>
  <si>
    <t>Santiago Mejia</t>
  </si>
  <si>
    <t>Susan Monte</t>
  </si>
  <si>
    <t>Carlos Antonio</t>
  </si>
  <si>
    <t>VENTAS S.A</t>
  </si>
  <si>
    <t xml:space="preserve">GASTOS </t>
  </si>
  <si>
    <t>COMPUTADORES</t>
  </si>
  <si>
    <t>TV</t>
  </si>
  <si>
    <t>IMPRESORAS</t>
  </si>
  <si>
    <t>TINTA</t>
  </si>
  <si>
    <t>CARTUCHOS</t>
  </si>
  <si>
    <t>ESCRITORIO</t>
  </si>
  <si>
    <t>MESA</t>
  </si>
  <si>
    <t>MOUSE</t>
  </si>
  <si>
    <t>TECLADO</t>
  </si>
  <si>
    <t>USB</t>
  </si>
  <si>
    <t>CPU</t>
  </si>
  <si>
    <t>SCANNER</t>
  </si>
  <si>
    <t>CAMARA</t>
  </si>
  <si>
    <t>MONITORES</t>
  </si>
  <si>
    <t>ACTA DE NOTAS</t>
  </si>
  <si>
    <t>Mario Quiñonez</t>
  </si>
  <si>
    <t>ALUMNO</t>
  </si>
  <si>
    <t>WINDOWS</t>
  </si>
  <si>
    <t>WORD</t>
  </si>
  <si>
    <t>P.POINT</t>
  </si>
  <si>
    <t>INTERNET</t>
  </si>
  <si>
    <t>CORREO</t>
  </si>
  <si>
    <t>PROMEDIO</t>
  </si>
  <si>
    <t>Luis Guadalupe</t>
  </si>
  <si>
    <t>Miguel Quispe</t>
  </si>
  <si>
    <t>Santos Villa</t>
  </si>
  <si>
    <t>Maria Nieves</t>
  </si>
  <si>
    <t>Pedro Suito</t>
  </si>
  <si>
    <t>Patricia Rios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</si>
</sst>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4" borderId="0" xfId="0" applyFill="1"/>
    <xf numFmtId="9" fontId="0" fillId="4" borderId="0" xfId="0" applyNumberFormat="1" applyFill="1"/>
    <xf numFmtId="0" fontId="0" fillId="5" borderId="0" xfId="0" applyFill="1"/>
    <xf numFmtId="0" fontId="0" fillId="0" borderId="1" xfId="0" applyBorder="1"/>
    <xf numFmtId="14" fontId="0" fillId="0" borderId="1" xfId="0" applyNumberFormat="1" applyBorder="1"/>
    <xf numFmtId="0" fontId="0" fillId="7" borderId="1" xfId="0" applyFill="1" applyBorder="1"/>
    <xf numFmtId="0" fontId="7" fillId="2" borderId="1" xfId="0" applyFont="1" applyFill="1" applyBorder="1"/>
    <xf numFmtId="0" fontId="0" fillId="2" borderId="1" xfId="0" applyFill="1" applyBorder="1"/>
    <xf numFmtId="0" fontId="0" fillId="6" borderId="1" xfId="0" applyFill="1" applyBorder="1"/>
    <xf numFmtId="0" fontId="0" fillId="3" borderId="1" xfId="0" applyFill="1" applyBorder="1"/>
    <xf numFmtId="0" fontId="7" fillId="8" borderId="1" xfId="0" applyFont="1" applyFill="1" applyBorder="1"/>
    <xf numFmtId="0" fontId="0" fillId="8" borderId="1" xfId="0" applyFill="1" applyBorder="1"/>
    <xf numFmtId="0" fontId="7" fillId="9" borderId="1" xfId="0" applyFont="1" applyFill="1" applyBorder="1"/>
    <xf numFmtId="0" fontId="0" fillId="9" borderId="1" xfId="0" applyFill="1" applyBorder="1"/>
    <xf numFmtId="0" fontId="8" fillId="10" borderId="1" xfId="0" applyFont="1" applyFill="1" applyBorder="1"/>
    <xf numFmtId="0" fontId="0" fillId="10" borderId="1" xfId="0" applyFill="1" applyBorder="1"/>
    <xf numFmtId="0" fontId="8" fillId="12" borderId="1" xfId="0" applyFont="1" applyFill="1" applyBorder="1"/>
    <xf numFmtId="0" fontId="0" fillId="12" borderId="1" xfId="0" applyFill="1" applyBorder="1"/>
    <xf numFmtId="0" fontId="8" fillId="13" borderId="1" xfId="0" applyFont="1" applyFill="1" applyBorder="1"/>
    <xf numFmtId="0" fontId="0" fillId="13" borderId="1" xfId="0" applyFill="1" applyBorder="1"/>
    <xf numFmtId="0" fontId="0" fillId="9" borderId="0" xfId="0" applyFill="1"/>
    <xf numFmtId="0" fontId="0" fillId="14" borderId="1" xfId="0" applyFill="1" applyBorder="1"/>
    <xf numFmtId="0" fontId="1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opLeftCell="A3" workbookViewId="0">
      <selection activeCell="B24" sqref="B24"/>
    </sheetView>
  </sheetViews>
  <sheetFormatPr baseColWidth="10" defaultRowHeight="15"/>
  <cols>
    <col min="1" max="1" width="29.42578125" customWidth="1"/>
  </cols>
  <sheetData>
    <row r="1" spans="1:8" ht="26.25">
      <c r="A1" s="23" t="s">
        <v>0</v>
      </c>
      <c r="B1" s="23"/>
      <c r="C1" s="23"/>
      <c r="D1" s="23"/>
      <c r="E1" s="23"/>
      <c r="F1" s="23"/>
      <c r="G1" s="23"/>
      <c r="H1" s="23"/>
    </row>
    <row r="2" spans="1:8">
      <c r="A2" s="1" t="s">
        <v>12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</v>
      </c>
      <c r="H2" s="1" t="s">
        <v>6</v>
      </c>
    </row>
    <row r="3" spans="1:8">
      <c r="A3" s="1" t="s">
        <v>13</v>
      </c>
      <c r="B3" s="1" t="s">
        <v>7</v>
      </c>
      <c r="C3" s="1" t="s">
        <v>8</v>
      </c>
      <c r="D3" s="1" t="s">
        <v>9</v>
      </c>
      <c r="E3" s="1" t="s">
        <v>10</v>
      </c>
      <c r="F3" s="2">
        <v>0.05</v>
      </c>
      <c r="G3" s="1" t="s">
        <v>11</v>
      </c>
      <c r="H3" s="1" t="s">
        <v>11</v>
      </c>
    </row>
    <row r="4" spans="1:8">
      <c r="A4" s="3" t="s">
        <v>14</v>
      </c>
      <c r="B4" s="21">
        <v>25</v>
      </c>
      <c r="C4" s="21">
        <v>14</v>
      </c>
      <c r="D4" s="21">
        <f>(B4-C4)</f>
        <v>11</v>
      </c>
      <c r="E4" s="21">
        <v>490</v>
      </c>
      <c r="F4" s="21">
        <f>(E4*5%)</f>
        <v>24.5</v>
      </c>
      <c r="G4" s="21">
        <f>(E4-F4)</f>
        <v>465.5</v>
      </c>
      <c r="H4" s="21">
        <f>(D4*G4)</f>
        <v>5120.5</v>
      </c>
    </row>
    <row r="5" spans="1:8">
      <c r="A5" s="3" t="s">
        <v>15</v>
      </c>
      <c r="B5" s="21">
        <v>35</v>
      </c>
      <c r="C5" s="21">
        <v>26</v>
      </c>
      <c r="D5" s="21">
        <f t="shared" ref="D5:D22" si="0">(B5-C5)</f>
        <v>9</v>
      </c>
      <c r="E5" s="21">
        <v>472</v>
      </c>
      <c r="F5" s="21">
        <f t="shared" ref="F5:F22" si="1">(E5*5%)</f>
        <v>23.6</v>
      </c>
      <c r="G5" s="21">
        <f t="shared" ref="G5:G22" si="2">(E5-F5)</f>
        <v>448.4</v>
      </c>
      <c r="H5" s="21">
        <f t="shared" ref="H5:H22" si="3">(D5*G5)</f>
        <v>4035.6</v>
      </c>
    </row>
    <row r="6" spans="1:8">
      <c r="A6" s="3" t="s">
        <v>16</v>
      </c>
      <c r="B6" s="21">
        <v>75</v>
      </c>
      <c r="C6" s="21">
        <v>64</v>
      </c>
      <c r="D6" s="21">
        <f t="shared" si="0"/>
        <v>11</v>
      </c>
      <c r="E6" s="21">
        <v>345</v>
      </c>
      <c r="F6" s="21">
        <f t="shared" si="1"/>
        <v>17.25</v>
      </c>
      <c r="G6" s="21">
        <f t="shared" si="2"/>
        <v>327.75</v>
      </c>
      <c r="H6" s="21">
        <f t="shared" si="3"/>
        <v>3605.25</v>
      </c>
    </row>
    <row r="7" spans="1:8">
      <c r="A7" s="3" t="s">
        <v>17</v>
      </c>
      <c r="B7" s="21">
        <v>95</v>
      </c>
      <c r="C7" s="21">
        <v>45</v>
      </c>
      <c r="D7" s="21">
        <f t="shared" si="0"/>
        <v>50</v>
      </c>
      <c r="E7" s="21">
        <v>26</v>
      </c>
      <c r="F7" s="21">
        <f t="shared" si="1"/>
        <v>1.3</v>
      </c>
      <c r="G7" s="21">
        <f t="shared" si="2"/>
        <v>24.7</v>
      </c>
      <c r="H7" s="21">
        <f t="shared" si="3"/>
        <v>1235</v>
      </c>
    </row>
    <row r="8" spans="1:8">
      <c r="A8" s="3" t="s">
        <v>18</v>
      </c>
      <c r="B8" s="21">
        <v>142</v>
      </c>
      <c r="C8" s="21">
        <v>95</v>
      </c>
      <c r="D8" s="21">
        <f t="shared" si="0"/>
        <v>47</v>
      </c>
      <c r="E8" s="21">
        <v>19</v>
      </c>
      <c r="F8" s="21">
        <f t="shared" si="1"/>
        <v>0.95000000000000007</v>
      </c>
      <c r="G8" s="21">
        <f t="shared" si="2"/>
        <v>18.05</v>
      </c>
      <c r="H8" s="21">
        <f t="shared" si="3"/>
        <v>848.35</v>
      </c>
    </row>
    <row r="9" spans="1:8">
      <c r="A9" s="3" t="s">
        <v>19</v>
      </c>
      <c r="B9" s="21">
        <v>15</v>
      </c>
      <c r="C9" s="21">
        <v>2</v>
      </c>
      <c r="D9" s="21">
        <f t="shared" si="0"/>
        <v>13</v>
      </c>
      <c r="E9" s="21">
        <v>298</v>
      </c>
      <c r="F9" s="21">
        <f t="shared" si="1"/>
        <v>14.9</v>
      </c>
      <c r="G9" s="21">
        <f t="shared" si="2"/>
        <v>283.10000000000002</v>
      </c>
      <c r="H9" s="21">
        <f t="shared" si="3"/>
        <v>3680.3</v>
      </c>
    </row>
    <row r="10" spans="1:8">
      <c r="A10" s="3" t="s">
        <v>20</v>
      </c>
      <c r="B10" s="21">
        <v>27</v>
      </c>
      <c r="C10" s="21">
        <v>21</v>
      </c>
      <c r="D10" s="21">
        <f t="shared" si="0"/>
        <v>6</v>
      </c>
      <c r="E10" s="21">
        <v>274</v>
      </c>
      <c r="F10" s="21">
        <f t="shared" si="1"/>
        <v>13.700000000000001</v>
      </c>
      <c r="G10" s="21">
        <f t="shared" si="2"/>
        <v>260.3</v>
      </c>
      <c r="H10" s="21">
        <f t="shared" si="3"/>
        <v>1561.8000000000002</v>
      </c>
    </row>
    <row r="11" spans="1:8">
      <c r="A11" s="3" t="s">
        <v>21</v>
      </c>
      <c r="B11" s="21">
        <v>56</v>
      </c>
      <c r="C11" s="21">
        <v>50</v>
      </c>
      <c r="D11" s="21">
        <f t="shared" si="0"/>
        <v>6</v>
      </c>
      <c r="E11" s="21">
        <v>215</v>
      </c>
      <c r="F11" s="21">
        <f t="shared" si="1"/>
        <v>10.75</v>
      </c>
      <c r="G11" s="21">
        <f t="shared" si="2"/>
        <v>204.25</v>
      </c>
      <c r="H11" s="21">
        <f t="shared" si="3"/>
        <v>1225.5</v>
      </c>
    </row>
    <row r="12" spans="1:8">
      <c r="A12" s="3" t="s">
        <v>22</v>
      </c>
      <c r="B12" s="21">
        <v>14</v>
      </c>
      <c r="C12" s="21">
        <v>9</v>
      </c>
      <c r="D12" s="21">
        <f t="shared" si="0"/>
        <v>5</v>
      </c>
      <c r="E12" s="21">
        <v>198</v>
      </c>
      <c r="F12" s="21">
        <f t="shared" si="1"/>
        <v>9.9</v>
      </c>
      <c r="G12" s="21">
        <f t="shared" si="2"/>
        <v>188.1</v>
      </c>
      <c r="H12" s="21">
        <f t="shared" si="3"/>
        <v>940.5</v>
      </c>
    </row>
    <row r="13" spans="1:8">
      <c r="A13" s="3" t="s">
        <v>23</v>
      </c>
      <c r="B13" s="21">
        <v>17</v>
      </c>
      <c r="C13" s="21">
        <v>9</v>
      </c>
      <c r="D13" s="21">
        <f t="shared" si="0"/>
        <v>8</v>
      </c>
      <c r="E13" s="21">
        <v>23</v>
      </c>
      <c r="F13" s="21">
        <f t="shared" si="1"/>
        <v>1.1500000000000001</v>
      </c>
      <c r="G13" s="21">
        <f t="shared" si="2"/>
        <v>21.85</v>
      </c>
      <c r="H13" s="21">
        <f t="shared" si="3"/>
        <v>174.8</v>
      </c>
    </row>
    <row r="14" spans="1:8">
      <c r="A14" s="3" t="s">
        <v>24</v>
      </c>
      <c r="B14" s="21">
        <v>25</v>
      </c>
      <c r="C14" s="21">
        <v>14</v>
      </c>
      <c r="D14" s="21">
        <f t="shared" si="0"/>
        <v>11</v>
      </c>
      <c r="E14" s="21">
        <v>15</v>
      </c>
      <c r="F14" s="21">
        <f t="shared" si="1"/>
        <v>0.75</v>
      </c>
      <c r="G14" s="21">
        <f t="shared" si="2"/>
        <v>14.25</v>
      </c>
      <c r="H14" s="21">
        <f t="shared" si="3"/>
        <v>156.75</v>
      </c>
    </row>
    <row r="15" spans="1:8">
      <c r="A15" s="3" t="s">
        <v>25</v>
      </c>
      <c r="B15" s="21">
        <v>86</v>
      </c>
      <c r="C15" s="21">
        <v>67</v>
      </c>
      <c r="D15" s="21">
        <f t="shared" si="0"/>
        <v>19</v>
      </c>
      <c r="E15" s="21">
        <v>45</v>
      </c>
      <c r="F15" s="21">
        <f t="shared" si="1"/>
        <v>2.25</v>
      </c>
      <c r="G15" s="21">
        <f t="shared" si="2"/>
        <v>42.75</v>
      </c>
      <c r="H15" s="21">
        <f t="shared" si="3"/>
        <v>812.25</v>
      </c>
    </row>
    <row r="16" spans="1:8">
      <c r="A16" s="3" t="s">
        <v>26</v>
      </c>
      <c r="B16" s="21">
        <v>98</v>
      </c>
      <c r="C16" s="21">
        <v>39</v>
      </c>
      <c r="D16" s="21">
        <f t="shared" si="0"/>
        <v>59</v>
      </c>
      <c r="E16" s="21">
        <v>17</v>
      </c>
      <c r="F16" s="21">
        <f t="shared" si="1"/>
        <v>0.85000000000000009</v>
      </c>
      <c r="G16" s="21">
        <f t="shared" si="2"/>
        <v>16.149999999999999</v>
      </c>
      <c r="H16" s="21">
        <f t="shared" si="3"/>
        <v>952.84999999999991</v>
      </c>
    </row>
    <row r="17" spans="1:8">
      <c r="A17" s="3" t="s">
        <v>27</v>
      </c>
      <c r="B17" s="21">
        <v>84</v>
      </c>
      <c r="C17" s="21">
        <v>36</v>
      </c>
      <c r="D17" s="21">
        <f t="shared" si="0"/>
        <v>48</v>
      </c>
      <c r="E17" s="21">
        <v>24</v>
      </c>
      <c r="F17" s="21">
        <f t="shared" si="1"/>
        <v>1.2000000000000002</v>
      </c>
      <c r="G17" s="21">
        <f t="shared" si="2"/>
        <v>22.8</v>
      </c>
      <c r="H17" s="21">
        <f t="shared" si="3"/>
        <v>1094.4000000000001</v>
      </c>
    </row>
    <row r="18" spans="1:8">
      <c r="A18" s="3" t="s">
        <v>28</v>
      </c>
      <c r="B18" s="21">
        <v>56</v>
      </c>
      <c r="C18" s="21">
        <v>49</v>
      </c>
      <c r="D18" s="21">
        <f t="shared" si="0"/>
        <v>7</v>
      </c>
      <c r="E18" s="21">
        <v>45</v>
      </c>
      <c r="F18" s="21">
        <f t="shared" si="1"/>
        <v>2.25</v>
      </c>
      <c r="G18" s="21">
        <f t="shared" si="2"/>
        <v>42.75</v>
      </c>
      <c r="H18" s="21">
        <f t="shared" si="3"/>
        <v>299.25</v>
      </c>
    </row>
    <row r="19" spans="1:8">
      <c r="A19" s="3" t="s">
        <v>29</v>
      </c>
      <c r="B19" s="21">
        <v>24</v>
      </c>
      <c r="C19" s="21">
        <v>11</v>
      </c>
      <c r="D19" s="21">
        <f t="shared" si="0"/>
        <v>13</v>
      </c>
      <c r="E19" s="21">
        <v>78</v>
      </c>
      <c r="F19" s="21">
        <f t="shared" si="1"/>
        <v>3.9000000000000004</v>
      </c>
      <c r="G19" s="21">
        <f t="shared" si="2"/>
        <v>74.099999999999994</v>
      </c>
      <c r="H19" s="21">
        <f t="shared" si="3"/>
        <v>963.3</v>
      </c>
    </row>
    <row r="20" spans="1:8">
      <c r="A20" s="3" t="s">
        <v>30</v>
      </c>
      <c r="B20" s="21">
        <v>12</v>
      </c>
      <c r="C20" s="21">
        <v>5</v>
      </c>
      <c r="D20" s="21">
        <f t="shared" si="0"/>
        <v>7</v>
      </c>
      <c r="E20" s="21">
        <v>165</v>
      </c>
      <c r="F20" s="21">
        <f t="shared" si="1"/>
        <v>8.25</v>
      </c>
      <c r="G20" s="21">
        <f t="shared" si="2"/>
        <v>156.75</v>
      </c>
      <c r="H20" s="21">
        <f t="shared" si="3"/>
        <v>1097.25</v>
      </c>
    </row>
    <row r="21" spans="1:8">
      <c r="A21" s="3" t="s">
        <v>31</v>
      </c>
      <c r="B21" s="21">
        <v>44</v>
      </c>
      <c r="C21" s="21">
        <v>27</v>
      </c>
      <c r="D21" s="21">
        <f t="shared" si="0"/>
        <v>17</v>
      </c>
      <c r="E21" s="21">
        <v>168</v>
      </c>
      <c r="F21" s="21">
        <f t="shared" si="1"/>
        <v>8.4</v>
      </c>
      <c r="G21" s="21">
        <f t="shared" si="2"/>
        <v>159.6</v>
      </c>
      <c r="H21" s="21">
        <f t="shared" si="3"/>
        <v>2713.2</v>
      </c>
    </row>
    <row r="22" spans="1:8">
      <c r="A22" s="3" t="s">
        <v>32</v>
      </c>
      <c r="B22" s="21">
        <v>16</v>
      </c>
      <c r="C22" s="21">
        <v>8</v>
      </c>
      <c r="D22" s="21">
        <f t="shared" si="0"/>
        <v>8</v>
      </c>
      <c r="E22" s="21">
        <v>147</v>
      </c>
      <c r="F22" s="21">
        <f t="shared" si="1"/>
        <v>7.3500000000000005</v>
      </c>
      <c r="G22" s="21">
        <f t="shared" si="2"/>
        <v>139.65</v>
      </c>
      <c r="H22" s="21">
        <f t="shared" si="3"/>
        <v>1117.2</v>
      </c>
    </row>
    <row r="23" spans="1:8">
      <c r="A23" s="3"/>
    </row>
  </sheetData>
  <mergeCells count="1">
    <mergeCell ref="A1:H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topLeftCell="A9" workbookViewId="0">
      <selection activeCell="A31" sqref="A31:H31"/>
    </sheetView>
  </sheetViews>
  <sheetFormatPr baseColWidth="10" defaultRowHeight="15"/>
  <cols>
    <col min="1" max="1" width="17" customWidth="1"/>
  </cols>
  <sheetData>
    <row r="1" spans="1:8" ht="33.75">
      <c r="A1" s="24" t="s">
        <v>33</v>
      </c>
      <c r="B1" s="25"/>
      <c r="C1" s="25"/>
      <c r="D1" s="25"/>
      <c r="E1" s="25"/>
      <c r="F1" s="25"/>
      <c r="G1" s="25"/>
      <c r="H1" s="25"/>
    </row>
    <row r="2" spans="1:8">
      <c r="A2" s="14" t="s">
        <v>34</v>
      </c>
      <c r="B2" s="9" t="s">
        <v>35</v>
      </c>
      <c r="C2" s="9" t="s">
        <v>36</v>
      </c>
      <c r="D2" s="9" t="s">
        <v>37</v>
      </c>
      <c r="E2" s="9" t="s">
        <v>38</v>
      </c>
      <c r="F2" s="9" t="s">
        <v>39</v>
      </c>
      <c r="G2" s="9" t="s">
        <v>40</v>
      </c>
      <c r="H2" s="9" t="s">
        <v>41</v>
      </c>
    </row>
    <row r="3" spans="1:8">
      <c r="A3" s="14" t="s">
        <v>42</v>
      </c>
      <c r="B3" s="9">
        <v>1256</v>
      </c>
      <c r="C3" s="9">
        <v>6587</v>
      </c>
      <c r="D3" s="9">
        <v>3510</v>
      </c>
      <c r="E3" s="9">
        <v>5800</v>
      </c>
      <c r="F3" s="9">
        <v>7890</v>
      </c>
      <c r="G3" s="9">
        <v>2548</v>
      </c>
      <c r="H3" s="9">
        <f>(SUM(B3:G3))</f>
        <v>27591</v>
      </c>
    </row>
    <row r="4" spans="1:8">
      <c r="A4" s="14" t="s">
        <v>43</v>
      </c>
      <c r="B4" s="9">
        <v>4520</v>
      </c>
      <c r="C4" s="9">
        <v>3690</v>
      </c>
      <c r="D4" s="9">
        <v>1250</v>
      </c>
      <c r="E4" s="9">
        <v>3650</v>
      </c>
      <c r="F4" s="9">
        <v>5870</v>
      </c>
      <c r="G4" s="9">
        <v>4578</v>
      </c>
      <c r="H4" s="9">
        <f t="shared" ref="H4:H8" si="0">(SUM(B4:G4))</f>
        <v>23558</v>
      </c>
    </row>
    <row r="5" spans="1:8">
      <c r="A5" s="14" t="s">
        <v>44</v>
      </c>
      <c r="B5" s="9">
        <v>9870</v>
      </c>
      <c r="C5" s="9">
        <v>4577</v>
      </c>
      <c r="D5" s="9">
        <v>5870</v>
      </c>
      <c r="E5" s="9">
        <v>2100</v>
      </c>
      <c r="F5" s="9">
        <v>6590</v>
      </c>
      <c r="G5" s="9">
        <v>6589</v>
      </c>
      <c r="H5" s="9">
        <f t="shared" si="0"/>
        <v>35596</v>
      </c>
    </row>
    <row r="6" spans="1:8">
      <c r="A6" s="14" t="s">
        <v>45</v>
      </c>
      <c r="B6" s="9">
        <v>1580</v>
      </c>
      <c r="C6" s="9">
        <v>2547</v>
      </c>
      <c r="D6" s="9">
        <v>2100</v>
      </c>
      <c r="E6" s="9">
        <v>5410</v>
      </c>
      <c r="F6" s="9">
        <v>2541</v>
      </c>
      <c r="G6" s="9">
        <v>4580</v>
      </c>
      <c r="H6" s="9">
        <f t="shared" si="0"/>
        <v>18758</v>
      </c>
    </row>
    <row r="7" spans="1:8">
      <c r="A7" s="14" t="s">
        <v>46</v>
      </c>
      <c r="B7" s="9">
        <v>7800</v>
      </c>
      <c r="C7" s="9">
        <v>5890</v>
      </c>
      <c r="D7" s="9">
        <v>1250</v>
      </c>
      <c r="E7" s="9">
        <v>2100</v>
      </c>
      <c r="F7" s="9">
        <v>8790</v>
      </c>
      <c r="G7" s="9">
        <v>3650</v>
      </c>
      <c r="H7" s="9">
        <f t="shared" si="0"/>
        <v>29480</v>
      </c>
    </row>
    <row r="8" spans="1:8">
      <c r="A8" s="14" t="s">
        <v>47</v>
      </c>
      <c r="B8" s="9">
        <v>5880</v>
      </c>
      <c r="C8" s="9">
        <v>8450</v>
      </c>
      <c r="D8" s="9">
        <v>4563</v>
      </c>
      <c r="E8" s="9">
        <v>154</v>
      </c>
      <c r="F8" s="9">
        <v>17540</v>
      </c>
      <c r="G8" s="9">
        <v>2678</v>
      </c>
      <c r="H8" s="9">
        <f t="shared" si="0"/>
        <v>39265</v>
      </c>
    </row>
    <row r="9" spans="1:8">
      <c r="A9" s="14" t="s">
        <v>48</v>
      </c>
      <c r="B9" s="9">
        <f>SUM(B3:B8)</f>
        <v>30906</v>
      </c>
      <c r="C9" s="9">
        <f t="shared" ref="C9:H9" si="1">SUM(C3:C8)</f>
        <v>31741</v>
      </c>
      <c r="D9" s="9">
        <f t="shared" si="1"/>
        <v>18543</v>
      </c>
      <c r="E9" s="9">
        <f t="shared" si="1"/>
        <v>19214</v>
      </c>
      <c r="F9" s="9">
        <f t="shared" si="1"/>
        <v>49221</v>
      </c>
      <c r="G9" s="9">
        <f t="shared" si="1"/>
        <v>24623</v>
      </c>
      <c r="H9" s="9">
        <f t="shared" si="1"/>
        <v>174248</v>
      </c>
    </row>
    <row r="12" spans="1:8">
      <c r="A12" s="22" t="s">
        <v>49</v>
      </c>
      <c r="B12" s="22" t="s">
        <v>50</v>
      </c>
      <c r="C12" s="22" t="s">
        <v>36</v>
      </c>
      <c r="D12" s="22" t="s">
        <v>37</v>
      </c>
      <c r="E12" s="22" t="s">
        <v>38</v>
      </c>
      <c r="F12" s="22" t="s">
        <v>39</v>
      </c>
      <c r="G12" s="22" t="s">
        <v>51</v>
      </c>
      <c r="H12" s="22" t="s">
        <v>41</v>
      </c>
    </row>
    <row r="13" spans="1:8">
      <c r="A13" s="22" t="s">
        <v>52</v>
      </c>
      <c r="B13" s="16">
        <v>1580</v>
      </c>
      <c r="C13" s="16">
        <v>2547</v>
      </c>
      <c r="D13" s="16">
        <v>2100</v>
      </c>
      <c r="E13" s="16">
        <v>5410</v>
      </c>
      <c r="F13" s="16">
        <v>2541</v>
      </c>
      <c r="G13" s="16">
        <v>4580</v>
      </c>
      <c r="H13" s="16">
        <f>(SUM(B13:G13))</f>
        <v>18758</v>
      </c>
    </row>
    <row r="14" spans="1:8">
      <c r="A14" s="22" t="s">
        <v>53</v>
      </c>
      <c r="B14" s="16">
        <v>7800</v>
      </c>
      <c r="C14" s="16">
        <v>5890</v>
      </c>
      <c r="D14" s="16">
        <v>1250</v>
      </c>
      <c r="E14" s="16">
        <v>2100</v>
      </c>
      <c r="F14" s="16">
        <v>8790</v>
      </c>
      <c r="G14" s="16">
        <v>3650</v>
      </c>
      <c r="H14" s="16">
        <f t="shared" ref="H14:H17" si="2">(SUM(B14:G14))</f>
        <v>29480</v>
      </c>
    </row>
    <row r="15" spans="1:8">
      <c r="A15" s="22" t="s">
        <v>54</v>
      </c>
      <c r="B15" s="16"/>
      <c r="C15" s="16">
        <v>6587</v>
      </c>
      <c r="D15" s="16">
        <v>3510</v>
      </c>
      <c r="E15" s="16">
        <v>5800</v>
      </c>
      <c r="F15" s="16">
        <v>7890</v>
      </c>
      <c r="G15" s="16">
        <v>2548</v>
      </c>
      <c r="H15" s="16">
        <f t="shared" si="2"/>
        <v>26335</v>
      </c>
    </row>
    <row r="16" spans="1:8">
      <c r="A16" s="22" t="s">
        <v>55</v>
      </c>
      <c r="B16" s="16">
        <v>4520</v>
      </c>
      <c r="C16" s="16">
        <v>3690</v>
      </c>
      <c r="D16" s="16">
        <v>1250</v>
      </c>
      <c r="E16" s="16">
        <v>3650</v>
      </c>
      <c r="F16" s="16">
        <v>5870</v>
      </c>
      <c r="G16" s="16">
        <v>4578</v>
      </c>
      <c r="H16" s="16">
        <f t="shared" si="2"/>
        <v>23558</v>
      </c>
    </row>
    <row r="17" spans="1:8">
      <c r="A17" s="22" t="s">
        <v>56</v>
      </c>
      <c r="B17" s="16">
        <v>9870</v>
      </c>
      <c r="C17" s="16">
        <v>4577</v>
      </c>
      <c r="D17" s="16">
        <v>5870</v>
      </c>
      <c r="E17" s="16">
        <v>2100</v>
      </c>
      <c r="F17" s="16">
        <v>6590</v>
      </c>
      <c r="G17" s="16">
        <v>6589</v>
      </c>
      <c r="H17" s="16">
        <f t="shared" si="2"/>
        <v>35596</v>
      </c>
    </row>
    <row r="18" spans="1:8">
      <c r="A18" s="22" t="s">
        <v>57</v>
      </c>
      <c r="B18" s="16">
        <f>(SUM(B16:B17))</f>
        <v>14390</v>
      </c>
      <c r="C18" s="16">
        <f t="shared" ref="C18:H18" si="3">(SUM(C16:C17))</f>
        <v>8267</v>
      </c>
      <c r="D18" s="16">
        <f t="shared" si="3"/>
        <v>7120</v>
      </c>
      <c r="E18" s="16">
        <f t="shared" si="3"/>
        <v>5750</v>
      </c>
      <c r="F18" s="16">
        <f t="shared" si="3"/>
        <v>12460</v>
      </c>
      <c r="G18" s="16">
        <f t="shared" si="3"/>
        <v>11167</v>
      </c>
      <c r="H18" s="16">
        <f t="shared" si="3"/>
        <v>59154</v>
      </c>
    </row>
    <row r="21" spans="1:8">
      <c r="A21" s="6" t="s">
        <v>58</v>
      </c>
      <c r="B21" s="6" t="s">
        <v>35</v>
      </c>
      <c r="C21" s="6" t="s">
        <v>36</v>
      </c>
      <c r="D21" s="6" t="s">
        <v>59</v>
      </c>
      <c r="E21" s="6" t="s">
        <v>38</v>
      </c>
      <c r="F21" s="6" t="s">
        <v>39</v>
      </c>
      <c r="G21" s="6" t="s">
        <v>40</v>
      </c>
      <c r="H21" s="6" t="s">
        <v>41</v>
      </c>
    </row>
    <row r="22" spans="1:8">
      <c r="A22" s="6" t="s">
        <v>60</v>
      </c>
      <c r="B22" s="10">
        <v>1256</v>
      </c>
      <c r="C22" s="10">
        <v>6587</v>
      </c>
      <c r="D22" s="10">
        <v>3510</v>
      </c>
      <c r="E22" s="10">
        <v>5800</v>
      </c>
      <c r="F22" s="10">
        <v>7890</v>
      </c>
      <c r="G22" s="10">
        <v>2548</v>
      </c>
      <c r="H22" s="10">
        <f>(SUM(B22:G22))</f>
        <v>27591</v>
      </c>
    </row>
    <row r="23" spans="1:8">
      <c r="A23" s="6" t="s">
        <v>61</v>
      </c>
      <c r="B23" s="10">
        <v>4520</v>
      </c>
      <c r="C23" s="10">
        <v>3690</v>
      </c>
      <c r="D23" s="10">
        <v>1250</v>
      </c>
      <c r="E23" s="10">
        <v>3650</v>
      </c>
      <c r="F23" s="10">
        <v>5870</v>
      </c>
      <c r="G23" s="10">
        <v>4578</v>
      </c>
      <c r="H23" s="10">
        <f t="shared" ref="H23:H27" si="4">(SUM(B23:G23))</f>
        <v>23558</v>
      </c>
    </row>
    <row r="24" spans="1:8">
      <c r="A24" s="6" t="s">
        <v>62</v>
      </c>
      <c r="B24" s="10">
        <v>9870</v>
      </c>
      <c r="C24" s="10">
        <v>4577</v>
      </c>
      <c r="D24" s="10">
        <v>5870</v>
      </c>
      <c r="E24" s="10">
        <v>2100</v>
      </c>
      <c r="F24" s="10">
        <v>6590</v>
      </c>
      <c r="G24" s="10">
        <v>6589</v>
      </c>
      <c r="H24" s="10">
        <f t="shared" si="4"/>
        <v>35596</v>
      </c>
    </row>
    <row r="25" spans="1:8">
      <c r="A25" s="6" t="s">
        <v>63</v>
      </c>
      <c r="B25" s="10">
        <v>1580</v>
      </c>
      <c r="C25" s="10">
        <v>2547</v>
      </c>
      <c r="D25" s="10">
        <v>2100</v>
      </c>
      <c r="E25" s="10">
        <v>5410</v>
      </c>
      <c r="F25" s="10">
        <v>2541</v>
      </c>
      <c r="G25" s="10">
        <v>4580</v>
      </c>
      <c r="H25" s="10">
        <f t="shared" si="4"/>
        <v>18758</v>
      </c>
    </row>
    <row r="26" spans="1:8">
      <c r="A26" s="6" t="s">
        <v>64</v>
      </c>
      <c r="B26" s="10">
        <v>7800</v>
      </c>
      <c r="C26" s="10">
        <v>5890</v>
      </c>
      <c r="D26" s="10">
        <v>1250</v>
      </c>
      <c r="E26" s="10">
        <v>2100</v>
      </c>
      <c r="F26" s="10">
        <v>8790</v>
      </c>
      <c r="G26" s="10">
        <v>3650</v>
      </c>
      <c r="H26" s="10">
        <f t="shared" si="4"/>
        <v>29480</v>
      </c>
    </row>
    <row r="27" spans="1:8">
      <c r="A27" s="6" t="s">
        <v>65</v>
      </c>
      <c r="B27" s="10">
        <v>5880</v>
      </c>
      <c r="C27" s="10">
        <v>8450</v>
      </c>
      <c r="D27" s="10">
        <v>4563</v>
      </c>
      <c r="E27" s="10">
        <v>154</v>
      </c>
      <c r="F27" s="10">
        <v>17540</v>
      </c>
      <c r="G27" s="10">
        <v>2678</v>
      </c>
      <c r="H27" s="10">
        <f t="shared" si="4"/>
        <v>39265</v>
      </c>
    </row>
    <row r="28" spans="1:8">
      <c r="A28" s="6" t="s">
        <v>66</v>
      </c>
      <c r="B28" s="10">
        <f>(SUM(B22:B27))</f>
        <v>30906</v>
      </c>
      <c r="C28" s="10">
        <f t="shared" ref="C28:H28" si="5">(SUM(C22:C27))</f>
        <v>31741</v>
      </c>
      <c r="D28" s="10">
        <f t="shared" si="5"/>
        <v>18543</v>
      </c>
      <c r="E28" s="10">
        <f t="shared" si="5"/>
        <v>19214</v>
      </c>
      <c r="F28" s="10">
        <f t="shared" si="5"/>
        <v>49221</v>
      </c>
      <c r="G28" s="10">
        <f t="shared" si="5"/>
        <v>24623</v>
      </c>
      <c r="H28" s="10">
        <f t="shared" si="5"/>
        <v>174248</v>
      </c>
    </row>
    <row r="31" spans="1:8">
      <c r="A31" s="9" t="s">
        <v>67</v>
      </c>
      <c r="B31" s="9">
        <f>8+SUM(B22:B30)</f>
        <v>61820</v>
      </c>
      <c r="C31" s="9">
        <f t="shared" ref="C31:H31" si="6">8+SUM(C22:C30)</f>
        <v>63490</v>
      </c>
      <c r="D31" s="9">
        <f t="shared" si="6"/>
        <v>37094</v>
      </c>
      <c r="E31" s="9">
        <f t="shared" si="6"/>
        <v>38436</v>
      </c>
      <c r="F31" s="9">
        <f t="shared" si="6"/>
        <v>98450</v>
      </c>
      <c r="G31" s="9">
        <f t="shared" si="6"/>
        <v>49254</v>
      </c>
      <c r="H31" s="9">
        <f t="shared" si="6"/>
        <v>348504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G3" sqref="G3:G15"/>
    </sheetView>
  </sheetViews>
  <sheetFormatPr baseColWidth="10" defaultRowHeight="15"/>
  <cols>
    <col min="1" max="1" width="16.42578125" customWidth="1"/>
  </cols>
  <sheetData>
    <row r="1" spans="1:7" ht="18.75">
      <c r="A1" s="26" t="s">
        <v>68</v>
      </c>
      <c r="B1" s="27"/>
      <c r="C1" s="27"/>
      <c r="D1" s="27"/>
      <c r="E1" s="27"/>
      <c r="F1" s="27"/>
      <c r="G1" s="27"/>
    </row>
    <row r="2" spans="1:7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67</v>
      </c>
      <c r="G2" s="4" t="s">
        <v>74</v>
      </c>
    </row>
    <row r="3" spans="1:7">
      <c r="A3" s="4" t="s">
        <v>75</v>
      </c>
      <c r="B3" s="4">
        <v>1.5</v>
      </c>
      <c r="C3" s="4">
        <f>(B3*4%)</f>
        <v>0.06</v>
      </c>
      <c r="D3" s="5">
        <v>39945</v>
      </c>
      <c r="E3" s="4">
        <v>60</v>
      </c>
      <c r="F3" s="4">
        <f>(B3+C3)</f>
        <v>1.56</v>
      </c>
      <c r="G3" s="5">
        <f>(D3+E3)</f>
        <v>40005</v>
      </c>
    </row>
    <row r="4" spans="1:7">
      <c r="A4" s="4" t="s">
        <v>76</v>
      </c>
      <c r="B4" s="4">
        <v>220</v>
      </c>
      <c r="C4" s="4">
        <f t="shared" ref="C4:C15" si="0">(B4*4%)</f>
        <v>8.8000000000000007</v>
      </c>
      <c r="D4" s="5">
        <v>40019</v>
      </c>
      <c r="E4" s="4">
        <v>120</v>
      </c>
      <c r="F4" s="4">
        <f t="shared" ref="F4:F15" si="1">(B4+C4)</f>
        <v>228.8</v>
      </c>
      <c r="G4" s="5">
        <f t="shared" ref="G4:G15" si="2">(D4+E4)</f>
        <v>40139</v>
      </c>
    </row>
    <row r="5" spans="1:7">
      <c r="A5" s="4" t="s">
        <v>77</v>
      </c>
      <c r="B5" s="4">
        <v>325</v>
      </c>
      <c r="C5" s="4">
        <f t="shared" si="0"/>
        <v>13</v>
      </c>
      <c r="D5" s="5">
        <v>40040</v>
      </c>
      <c r="E5" s="4">
        <v>45</v>
      </c>
      <c r="F5" s="4">
        <f t="shared" si="1"/>
        <v>338</v>
      </c>
      <c r="G5" s="5">
        <f t="shared" si="2"/>
        <v>40085</v>
      </c>
    </row>
    <row r="6" spans="1:7">
      <c r="A6" s="4" t="s">
        <v>78</v>
      </c>
      <c r="B6" s="4">
        <v>245</v>
      </c>
      <c r="C6" s="4">
        <f t="shared" si="0"/>
        <v>9.8000000000000007</v>
      </c>
      <c r="D6" s="5">
        <v>39869</v>
      </c>
      <c r="E6" s="4">
        <v>30</v>
      </c>
      <c r="F6" s="4">
        <f t="shared" si="1"/>
        <v>254.8</v>
      </c>
      <c r="G6" s="5">
        <f t="shared" si="2"/>
        <v>39899</v>
      </c>
    </row>
    <row r="7" spans="1:7">
      <c r="A7" s="4" t="s">
        <v>79</v>
      </c>
      <c r="B7" s="4">
        <v>2.9849999999999999</v>
      </c>
      <c r="C7" s="4">
        <f t="shared" si="0"/>
        <v>0.11939999999999999</v>
      </c>
      <c r="D7" s="5">
        <v>39895</v>
      </c>
      <c r="E7" s="4">
        <v>45</v>
      </c>
      <c r="F7" s="4">
        <f t="shared" si="1"/>
        <v>3.1044</v>
      </c>
      <c r="G7" s="5">
        <f t="shared" si="2"/>
        <v>39940</v>
      </c>
    </row>
    <row r="8" spans="1:7">
      <c r="A8" s="4" t="s">
        <v>80</v>
      </c>
      <c r="B8" s="4">
        <v>5.6219999999999999</v>
      </c>
      <c r="C8" s="4">
        <f t="shared" si="0"/>
        <v>0.22488</v>
      </c>
      <c r="D8" s="5">
        <v>39945</v>
      </c>
      <c r="E8" s="4">
        <v>74</v>
      </c>
      <c r="F8" s="4">
        <f t="shared" si="1"/>
        <v>5.8468799999999996</v>
      </c>
      <c r="G8" s="5">
        <f t="shared" si="2"/>
        <v>40019</v>
      </c>
    </row>
    <row r="9" spans="1:7">
      <c r="A9" s="4" t="s">
        <v>81</v>
      </c>
      <c r="B9" s="4">
        <v>2.4580000000000002</v>
      </c>
      <c r="C9" s="4">
        <f t="shared" si="0"/>
        <v>9.8320000000000005E-2</v>
      </c>
      <c r="D9" s="5">
        <v>39860</v>
      </c>
      <c r="E9" s="4">
        <v>80</v>
      </c>
      <c r="F9" s="4">
        <f t="shared" si="1"/>
        <v>2.5563200000000004</v>
      </c>
      <c r="G9" s="5">
        <f t="shared" si="2"/>
        <v>39940</v>
      </c>
    </row>
    <row r="10" spans="1:7">
      <c r="A10" s="4" t="s">
        <v>82</v>
      </c>
      <c r="B10" s="4">
        <v>4.1550000000000002</v>
      </c>
      <c r="C10" s="4">
        <f t="shared" si="0"/>
        <v>0.16620000000000001</v>
      </c>
      <c r="D10" s="5">
        <v>39978</v>
      </c>
      <c r="E10" s="4">
        <v>36</v>
      </c>
      <c r="F10" s="4">
        <f t="shared" si="1"/>
        <v>4.3212000000000002</v>
      </c>
      <c r="G10" s="5">
        <f t="shared" si="2"/>
        <v>40014</v>
      </c>
    </row>
    <row r="11" spans="1:7">
      <c r="A11" s="4" t="s">
        <v>83</v>
      </c>
      <c r="B11" s="4">
        <v>1.458</v>
      </c>
      <c r="C11" s="4">
        <f t="shared" si="0"/>
        <v>5.8319999999999997E-2</v>
      </c>
      <c r="D11" s="5">
        <v>40073</v>
      </c>
      <c r="E11" s="4">
        <v>20</v>
      </c>
      <c r="F11" s="4">
        <f t="shared" si="1"/>
        <v>1.5163199999999999</v>
      </c>
      <c r="G11" s="5">
        <f t="shared" si="2"/>
        <v>40093</v>
      </c>
    </row>
    <row r="12" spans="1:7">
      <c r="A12" s="4" t="s">
        <v>84</v>
      </c>
      <c r="B12" s="4">
        <v>1.3260000000000001</v>
      </c>
      <c r="C12" s="4">
        <f t="shared" si="0"/>
        <v>5.3040000000000004E-2</v>
      </c>
      <c r="D12" s="5">
        <v>40075</v>
      </c>
      <c r="E12" s="4">
        <v>10</v>
      </c>
      <c r="F12" s="4">
        <f t="shared" si="1"/>
        <v>1.37904</v>
      </c>
      <c r="G12" s="5">
        <f t="shared" si="2"/>
        <v>40085</v>
      </c>
    </row>
    <row r="13" spans="1:7">
      <c r="A13" s="4" t="s">
        <v>85</v>
      </c>
      <c r="B13" s="4">
        <v>622</v>
      </c>
      <c r="C13" s="4">
        <f t="shared" si="0"/>
        <v>24.88</v>
      </c>
      <c r="D13" s="5">
        <v>40076</v>
      </c>
      <c r="E13" s="4">
        <v>15</v>
      </c>
      <c r="F13" s="4">
        <f t="shared" si="1"/>
        <v>646.88</v>
      </c>
      <c r="G13" s="5">
        <f t="shared" si="2"/>
        <v>40091</v>
      </c>
    </row>
    <row r="14" spans="1:7">
      <c r="A14" s="4" t="s">
        <v>86</v>
      </c>
      <c r="B14" s="4">
        <v>321</v>
      </c>
      <c r="C14" s="4">
        <f t="shared" si="0"/>
        <v>12.84</v>
      </c>
      <c r="D14" s="5">
        <v>40073</v>
      </c>
      <c r="E14" s="4">
        <v>18</v>
      </c>
      <c r="F14" s="4">
        <f t="shared" si="1"/>
        <v>333.84</v>
      </c>
      <c r="G14" s="5">
        <f t="shared" si="2"/>
        <v>40091</v>
      </c>
    </row>
    <row r="15" spans="1:7">
      <c r="A15" s="4" t="s">
        <v>87</v>
      </c>
      <c r="B15" s="4">
        <v>1.2450000000000001</v>
      </c>
      <c r="C15" s="4">
        <f t="shared" si="0"/>
        <v>4.9800000000000004E-2</v>
      </c>
      <c r="D15" s="5">
        <v>39919</v>
      </c>
      <c r="E15" s="4">
        <v>19</v>
      </c>
      <c r="F15" s="4">
        <f t="shared" si="1"/>
        <v>1.2948000000000002</v>
      </c>
      <c r="G15" s="5">
        <f t="shared" si="2"/>
        <v>39938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21" sqref="F21"/>
    </sheetView>
  </sheetViews>
  <sheetFormatPr baseColWidth="10" defaultRowHeight="15"/>
  <cols>
    <col min="1" max="1" width="20.42578125" customWidth="1"/>
  </cols>
  <sheetData>
    <row r="1" spans="1:6" ht="18.75">
      <c r="A1" s="28" t="s">
        <v>88</v>
      </c>
      <c r="B1" s="29"/>
      <c r="C1" s="29"/>
      <c r="D1" s="29"/>
      <c r="E1" s="29"/>
      <c r="F1" s="29"/>
    </row>
    <row r="2" spans="1:6">
      <c r="A2" s="7" t="s">
        <v>89</v>
      </c>
      <c r="B2" s="11">
        <v>2007</v>
      </c>
      <c r="C2" s="11">
        <v>2008</v>
      </c>
      <c r="D2" s="11">
        <v>2009</v>
      </c>
      <c r="E2" s="11">
        <v>2010</v>
      </c>
      <c r="F2" s="13" t="s">
        <v>41</v>
      </c>
    </row>
    <row r="3" spans="1:6">
      <c r="A3" s="7" t="s">
        <v>90</v>
      </c>
      <c r="B3" s="11">
        <v>2145</v>
      </c>
      <c r="C3" s="11">
        <v>412</v>
      </c>
      <c r="D3" s="11">
        <v>512</v>
      </c>
      <c r="E3" s="11">
        <v>214</v>
      </c>
      <c r="F3" s="13">
        <f>SUM(B3:E3)</f>
        <v>3283</v>
      </c>
    </row>
    <row r="4" spans="1:6">
      <c r="A4" s="7" t="s">
        <v>91</v>
      </c>
      <c r="B4" s="11">
        <v>1256</v>
      </c>
      <c r="C4" s="11">
        <v>898</v>
      </c>
      <c r="D4" s="11">
        <v>540</v>
      </c>
      <c r="E4" s="11">
        <v>182</v>
      </c>
      <c r="F4" s="13">
        <f t="shared" ref="F4:F17" si="0">SUM(B4:E4)</f>
        <v>2876</v>
      </c>
    </row>
    <row r="5" spans="1:6">
      <c r="A5" s="7" t="s">
        <v>92</v>
      </c>
      <c r="B5" s="11">
        <v>124</v>
      </c>
      <c r="C5" s="11">
        <v>23</v>
      </c>
      <c r="D5" s="11">
        <v>54</v>
      </c>
      <c r="E5" s="11">
        <v>54</v>
      </c>
      <c r="F5" s="13">
        <f t="shared" si="0"/>
        <v>255</v>
      </c>
    </row>
    <row r="6" spans="1:6">
      <c r="A6" s="7" t="s">
        <v>93</v>
      </c>
      <c r="B6" s="11">
        <v>4598</v>
      </c>
      <c r="C6" s="11">
        <v>465</v>
      </c>
      <c r="D6" s="11">
        <v>5465</v>
      </c>
      <c r="E6" s="11">
        <v>66</v>
      </c>
      <c r="F6" s="13">
        <f t="shared" si="0"/>
        <v>10594</v>
      </c>
    </row>
    <row r="7" spans="1:6">
      <c r="A7" s="7" t="s">
        <v>94</v>
      </c>
      <c r="B7" s="11">
        <v>325</v>
      </c>
      <c r="C7" s="11">
        <v>564</v>
      </c>
      <c r="D7" s="11">
        <v>556</v>
      </c>
      <c r="E7" s="11">
        <v>5</v>
      </c>
      <c r="F7" s="13">
        <f t="shared" si="0"/>
        <v>1450</v>
      </c>
    </row>
    <row r="8" spans="1:6">
      <c r="A8" s="7" t="s">
        <v>95</v>
      </c>
      <c r="B8" s="11">
        <v>124</v>
      </c>
      <c r="C8" s="11">
        <v>6565</v>
      </c>
      <c r="D8" s="11">
        <v>565</v>
      </c>
      <c r="E8" s="11">
        <v>566</v>
      </c>
      <c r="F8" s="13">
        <f t="shared" si="0"/>
        <v>7820</v>
      </c>
    </row>
    <row r="9" spans="1:6">
      <c r="A9" s="7" t="s">
        <v>96</v>
      </c>
      <c r="B9" s="11">
        <v>455</v>
      </c>
      <c r="C9" s="11">
        <v>489</v>
      </c>
      <c r="D9" s="11">
        <v>598</v>
      </c>
      <c r="E9" s="11">
        <v>54</v>
      </c>
      <c r="F9" s="13">
        <f t="shared" si="0"/>
        <v>1596</v>
      </c>
    </row>
    <row r="10" spans="1:6">
      <c r="A10" s="7" t="s">
        <v>97</v>
      </c>
      <c r="B10" s="11">
        <v>2145</v>
      </c>
      <c r="C10" s="11">
        <v>465</v>
      </c>
      <c r="D10" s="11">
        <v>124</v>
      </c>
      <c r="E10" s="11">
        <v>66</v>
      </c>
      <c r="F10" s="13">
        <f t="shared" si="0"/>
        <v>2800</v>
      </c>
    </row>
    <row r="11" spans="1:6">
      <c r="A11" s="7" t="s">
        <v>98</v>
      </c>
      <c r="B11" s="11">
        <v>1246</v>
      </c>
      <c r="C11" s="11">
        <v>564</v>
      </c>
      <c r="D11" s="11">
        <v>4598</v>
      </c>
      <c r="E11" s="11">
        <v>5</v>
      </c>
      <c r="F11" s="13">
        <f t="shared" si="0"/>
        <v>6413</v>
      </c>
    </row>
    <row r="12" spans="1:6">
      <c r="A12" s="7" t="s">
        <v>99</v>
      </c>
      <c r="B12" s="11">
        <v>124</v>
      </c>
      <c r="C12" s="11">
        <v>6565</v>
      </c>
      <c r="D12" s="11">
        <v>325</v>
      </c>
      <c r="E12" s="11">
        <v>325</v>
      </c>
      <c r="F12" s="13">
        <f t="shared" si="0"/>
        <v>7339</v>
      </c>
    </row>
    <row r="13" spans="1:6">
      <c r="A13" s="7" t="s">
        <v>100</v>
      </c>
      <c r="B13" s="11">
        <v>3598</v>
      </c>
      <c r="C13" s="11">
        <v>124</v>
      </c>
      <c r="D13" s="11">
        <v>124</v>
      </c>
      <c r="E13" s="11">
        <v>124</v>
      </c>
      <c r="F13" s="13">
        <f t="shared" si="0"/>
        <v>3970</v>
      </c>
    </row>
    <row r="14" spans="1:6">
      <c r="A14" s="7" t="s">
        <v>101</v>
      </c>
      <c r="B14" s="11">
        <v>325</v>
      </c>
      <c r="C14" s="11">
        <v>4598</v>
      </c>
      <c r="D14" s="11">
        <v>54</v>
      </c>
      <c r="E14" s="11">
        <v>564</v>
      </c>
      <c r="F14" s="13">
        <f t="shared" si="0"/>
        <v>5541</v>
      </c>
    </row>
    <row r="15" spans="1:6">
      <c r="A15" s="7" t="s">
        <v>102</v>
      </c>
      <c r="B15" s="11">
        <v>124</v>
      </c>
      <c r="C15" s="11">
        <v>325</v>
      </c>
      <c r="D15" s="11">
        <v>66</v>
      </c>
      <c r="E15" s="11">
        <v>6565</v>
      </c>
      <c r="F15" s="13">
        <f t="shared" si="0"/>
        <v>7080</v>
      </c>
    </row>
    <row r="16" spans="1:6">
      <c r="A16" s="7" t="s">
        <v>103</v>
      </c>
      <c r="B16" s="11">
        <v>455</v>
      </c>
      <c r="C16" s="11">
        <v>124</v>
      </c>
      <c r="D16" s="11">
        <v>5</v>
      </c>
      <c r="E16" s="11">
        <v>10</v>
      </c>
      <c r="F16" s="13">
        <f t="shared" si="0"/>
        <v>594</v>
      </c>
    </row>
    <row r="17" spans="1:6">
      <c r="A17" s="8"/>
      <c r="B17" s="12"/>
      <c r="C17" s="12"/>
      <c r="D17" s="12"/>
      <c r="E17" s="12"/>
      <c r="F17" s="13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G3" sqref="G3:G9"/>
    </sheetView>
  </sheetViews>
  <sheetFormatPr baseColWidth="10" defaultRowHeight="15"/>
  <cols>
    <col min="1" max="1" width="23" customWidth="1"/>
  </cols>
  <sheetData>
    <row r="1" spans="1:7">
      <c r="A1" s="30" t="s">
        <v>104</v>
      </c>
      <c r="B1" s="30"/>
      <c r="C1" s="30"/>
      <c r="D1" s="30"/>
      <c r="E1" s="30"/>
      <c r="F1" s="30"/>
      <c r="G1" s="30"/>
    </row>
    <row r="2" spans="1:7">
      <c r="A2" s="19" t="s">
        <v>106</v>
      </c>
      <c r="B2" s="15" t="s">
        <v>107</v>
      </c>
      <c r="C2" s="15" t="s">
        <v>108</v>
      </c>
      <c r="D2" s="15" t="s">
        <v>109</v>
      </c>
      <c r="E2" s="15" t="s">
        <v>110</v>
      </c>
      <c r="F2" s="15" t="s">
        <v>111</v>
      </c>
      <c r="G2" s="17" t="s">
        <v>112</v>
      </c>
    </row>
    <row r="3" spans="1:7">
      <c r="A3" s="20" t="s">
        <v>105</v>
      </c>
      <c r="B3" s="16">
        <v>18</v>
      </c>
      <c r="C3" s="16">
        <v>17</v>
      </c>
      <c r="D3" s="16">
        <v>15</v>
      </c>
      <c r="E3" s="16">
        <v>16</v>
      </c>
      <c r="F3" s="16">
        <v>16</v>
      </c>
      <c r="G3" s="18">
        <f>(B3+AVERAGE(B3:F3))</f>
        <v>34.4</v>
      </c>
    </row>
    <row r="4" spans="1:7">
      <c r="A4" s="20" t="s">
        <v>113</v>
      </c>
      <c r="B4" s="16">
        <v>10</v>
      </c>
      <c r="C4" s="16">
        <v>12</v>
      </c>
      <c r="D4" s="16">
        <v>15</v>
      </c>
      <c r="E4" s="16">
        <v>12</v>
      </c>
      <c r="F4" s="16">
        <v>12</v>
      </c>
      <c r="G4" s="18">
        <f t="shared" ref="G4:G9" si="0">(B4+AVERAGE(B4:F4))</f>
        <v>22.2</v>
      </c>
    </row>
    <row r="5" spans="1:7">
      <c r="A5" s="20" t="s">
        <v>114</v>
      </c>
      <c r="B5" s="16">
        <v>13</v>
      </c>
      <c r="C5" s="16">
        <v>13</v>
      </c>
      <c r="D5" s="16">
        <v>16</v>
      </c>
      <c r="E5" s="16">
        <v>15</v>
      </c>
      <c r="F5" s="16">
        <v>16</v>
      </c>
      <c r="G5" s="18">
        <f t="shared" si="0"/>
        <v>27.6</v>
      </c>
    </row>
    <row r="6" spans="1:7">
      <c r="A6" s="20" t="s">
        <v>115</v>
      </c>
      <c r="B6" s="16">
        <v>10</v>
      </c>
      <c r="C6" s="16">
        <v>12</v>
      </c>
      <c r="D6" s="16">
        <v>15</v>
      </c>
      <c r="E6" s="16">
        <v>15</v>
      </c>
      <c r="F6" s="16">
        <v>14</v>
      </c>
      <c r="G6" s="18">
        <f t="shared" si="0"/>
        <v>23.2</v>
      </c>
    </row>
    <row r="7" spans="1:7">
      <c r="A7" s="20" t="s">
        <v>116</v>
      </c>
      <c r="B7" s="16">
        <v>17</v>
      </c>
      <c r="C7" s="16">
        <v>15</v>
      </c>
      <c r="D7" s="16">
        <v>16</v>
      </c>
      <c r="E7" s="16">
        <v>17</v>
      </c>
      <c r="F7" s="16">
        <v>16</v>
      </c>
      <c r="G7" s="18">
        <f t="shared" si="0"/>
        <v>33.200000000000003</v>
      </c>
    </row>
    <row r="8" spans="1:7">
      <c r="A8" s="20" t="s">
        <v>117</v>
      </c>
      <c r="B8" s="16">
        <v>19</v>
      </c>
      <c r="C8" s="16">
        <v>17</v>
      </c>
      <c r="D8" s="16">
        <v>16</v>
      </c>
      <c r="E8" s="16">
        <v>15</v>
      </c>
      <c r="F8" s="16">
        <v>14</v>
      </c>
      <c r="G8" s="18">
        <f t="shared" si="0"/>
        <v>35.200000000000003</v>
      </c>
    </row>
    <row r="9" spans="1:7">
      <c r="A9" s="20" t="s">
        <v>118</v>
      </c>
      <c r="B9" s="16">
        <v>15</v>
      </c>
      <c r="C9" s="16">
        <v>16</v>
      </c>
      <c r="D9" s="16">
        <v>14</v>
      </c>
      <c r="E9" s="16">
        <v>19</v>
      </c>
      <c r="F9" s="16">
        <v>17</v>
      </c>
      <c r="G9" s="18">
        <f t="shared" si="0"/>
        <v>31.2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>EvoSistemasGP®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/-/ GP /-/</dc:creator>
  <cp:lastModifiedBy>KATY</cp:lastModifiedBy>
  <dcterms:created xsi:type="dcterms:W3CDTF">2011-10-19T01:25:52Z</dcterms:created>
  <dcterms:modified xsi:type="dcterms:W3CDTF">2011-10-20T02:22:08Z</dcterms:modified>
</cp:coreProperties>
</file>